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ISERKLAMM\400 Medien\430 LernLetter Quizze Links Self-Assessments\"/>
    </mc:Choice>
  </mc:AlternateContent>
  <bookViews>
    <workbookView xWindow="0" yWindow="0" windowWidth="28800" windowHeight="1243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19" i="1"/>
  <c r="H19" i="1" s="1"/>
  <c r="I18" i="1"/>
  <c r="H18" i="1" s="1"/>
  <c r="I17" i="1"/>
  <c r="H17" i="1" s="1"/>
  <c r="I16" i="1"/>
  <c r="H16" i="1" s="1"/>
  <c r="I15" i="1"/>
  <c r="I14" i="1"/>
  <c r="H14" i="1" s="1"/>
  <c r="I13" i="1"/>
  <c r="I12" i="1"/>
  <c r="H12" i="1" s="1"/>
  <c r="I11" i="1"/>
  <c r="H11" i="1" s="1"/>
  <c r="G6" i="1"/>
  <c r="H13" i="1"/>
  <c r="H15" i="1"/>
  <c r="H20" i="1"/>
  <c r="G11" i="1"/>
  <c r="G12" i="1"/>
  <c r="G13" i="1"/>
  <c r="G14" i="1"/>
  <c r="G15" i="1"/>
  <c r="G16" i="1"/>
  <c r="G17" i="1"/>
  <c r="G18" i="1"/>
  <c r="G19" i="1"/>
  <c r="G20" i="1"/>
  <c r="G21" i="1"/>
  <c r="G22" i="1"/>
  <c r="G23" i="1"/>
  <c r="C2" i="1"/>
  <c r="E27" i="1" l="1"/>
  <c r="D27" i="1"/>
  <c r="C27" i="1"/>
  <c r="I25" i="1"/>
  <c r="H25" i="1" s="1"/>
  <c r="G25" i="1"/>
  <c r="I24" i="1"/>
  <c r="H24" i="1" s="1"/>
  <c r="G24" i="1"/>
  <c r="I23" i="1"/>
  <c r="H23" i="1" s="1"/>
  <c r="I22" i="1"/>
  <c r="H22" i="1" s="1"/>
  <c r="I21" i="1"/>
  <c r="H21" i="1" s="1"/>
  <c r="I10" i="1"/>
  <c r="H10" i="1" s="1"/>
  <c r="G10" i="1"/>
  <c r="I9" i="1"/>
  <c r="H9" i="1" s="1"/>
  <c r="G9" i="1"/>
  <c r="I8" i="1"/>
  <c r="H8" i="1" s="1"/>
  <c r="G8" i="1"/>
  <c r="I7" i="1"/>
  <c r="H7" i="1" s="1"/>
  <c r="G7" i="1"/>
  <c r="I6" i="1"/>
  <c r="H6" i="1" s="1"/>
  <c r="G27" i="1" l="1"/>
  <c r="G30" i="1" s="1"/>
  <c r="H27" i="1"/>
  <c r="I27" i="1" s="1"/>
  <c r="G31" i="1" l="1"/>
</calcChain>
</file>

<file path=xl/comments1.xml><?xml version="1.0" encoding="utf-8"?>
<comments xmlns="http://schemas.openxmlformats.org/spreadsheetml/2006/main">
  <authors>
    <author>Thomas Wuttke</author>
  </authors>
  <commentList>
    <comment ref="B5" authorId="0" shapeId="0">
      <text>
        <r>
          <rPr>
            <b/>
            <sz val="9"/>
            <color indexed="81"/>
            <rFont val="Segoe UI"/>
            <family val="2"/>
          </rPr>
          <t>Bitte Arbeitspaket bennen</t>
        </r>
        <r>
          <rPr>
            <sz val="9"/>
            <color indexed="81"/>
            <rFont val="Segoe UI"/>
            <family val="2"/>
          </rPr>
          <t xml:space="preserve">
Der Aufwand bezieht sich auf Arbeitspaket ganz fertig (Done-Done)</t>
        </r>
      </text>
    </comment>
    <comment ref="C5" authorId="0" shapeId="0">
      <text>
        <r>
          <rPr>
            <b/>
            <sz val="9"/>
            <color indexed="81"/>
            <rFont val="Segoe UI"/>
            <family val="2"/>
          </rPr>
          <t>Was wäre eine optimistische Schätzung, also wenn alles hinhaut und alles funktioniert</t>
        </r>
      </text>
    </comment>
    <comment ref="D5" authorId="0" shapeId="0">
      <text>
        <r>
          <rPr>
            <b/>
            <sz val="9"/>
            <color indexed="81"/>
            <rFont val="Segoe UI"/>
            <family val="2"/>
          </rPr>
          <t>Was wäre der wahrscheinliche Wert? Im wahrscheinlichen Wert ist ein gefühlter statistischer Durchschnitt anzutreffen</t>
        </r>
      </text>
    </comment>
    <comment ref="E5" authorId="0" shapeId="0">
      <text>
        <r>
          <rPr>
            <b/>
            <sz val="9"/>
            <color indexed="81"/>
            <rFont val="Segoe UI"/>
            <family val="2"/>
          </rPr>
          <t>Der pessimistische Wert ist NICHT der schlimmst anzunehmende Wert, sondern immer noch im Rahmen einer akzeptablen Durchführung gelegen. Bitte nicht zu sehr schwarz malen. Muss sich im Rahmen der Schwankungsbreite bewegen</t>
        </r>
      </text>
    </comment>
  </commentList>
</comments>
</file>

<file path=xl/sharedStrings.xml><?xml version="1.0" encoding="utf-8"?>
<sst xmlns="http://schemas.openxmlformats.org/spreadsheetml/2006/main" count="45" uniqueCount="42">
  <si>
    <t>Aufwandsschätzung für Projekt</t>
  </si>
  <si>
    <t>Datum</t>
  </si>
  <si>
    <t>Rahmen einer akzeptablen(!)  Durchführung</t>
  </si>
  <si>
    <t>lfd.#</t>
  </si>
  <si>
    <t>Namen des AP</t>
  </si>
  <si>
    <t>optimistisch</t>
  </si>
  <si>
    <t>wahrscheinlich</t>
  </si>
  <si>
    <t>pessimistisch</t>
  </si>
  <si>
    <t>PERT</t>
  </si>
  <si>
    <t>Varianz</t>
  </si>
  <si>
    <t>Std.abw.</t>
  </si>
  <si>
    <t>*Summen</t>
  </si>
  <si>
    <t>Analytische Betrachtung</t>
  </si>
  <si>
    <t>PERT - Mittelwert Eintrittswahrscheinlichkeit</t>
  </si>
  <si>
    <t>PERT-Mittelwert + 1 Std.abw. Eintritts.wahr.</t>
  </si>
  <si>
    <t>Formeln:</t>
  </si>
  <si>
    <t>(o+4w+p)/6</t>
  </si>
  <si>
    <t>((p-o)/6)²</t>
  </si>
  <si>
    <t>Wurzel(Varianzsumme)</t>
  </si>
  <si>
    <t>*Name</t>
  </si>
  <si>
    <t>Arbeitspaket 1</t>
  </si>
  <si>
    <t>Arbeitspaket 2</t>
  </si>
  <si>
    <t>Arbeitspaket 3</t>
  </si>
  <si>
    <t>Arbeitspaket 4</t>
  </si>
  <si>
    <t>Arbeitspaket 5</t>
  </si>
  <si>
    <t>Arbeitspaket 6</t>
  </si>
  <si>
    <t>Arbeitspaket 7</t>
  </si>
  <si>
    <t>Arbeitspaket 8</t>
  </si>
  <si>
    <t>Arbeitspaket 9</t>
  </si>
  <si>
    <t>Arbeitspaket 10</t>
  </si>
  <si>
    <t>Arbeitspaket 11</t>
  </si>
  <si>
    <t>Arbeitspaket 12</t>
  </si>
  <si>
    <t>Arbeitspaket 13</t>
  </si>
  <si>
    <t>Arbeitspaket 14</t>
  </si>
  <si>
    <t>Arbeitspaket 15</t>
  </si>
  <si>
    <t>Arbeitspaket 16</t>
  </si>
  <si>
    <t>Arbeitspaket 17</t>
  </si>
  <si>
    <t>Arbeitspaket 18</t>
  </si>
  <si>
    <t>Arbeitspaket 19</t>
  </si>
  <si>
    <t>Arbeitspaket 20</t>
  </si>
  <si>
    <t>Stichwort</t>
  </si>
  <si>
    <t>Hier ggfs. Stichworte, was Sie zu den jeweiligen Werten bewog und wie die zustande kamen.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</si>
</sst>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1"/>
      <color theme="9" tint="0.79998168889431442"/>
      <name val="Calibri"/>
      <family val="2"/>
      <scheme val="minor"/>
    </font>
    <font>
      <sz val="14"/>
      <color theme="7" tint="0.79998168889431442"/>
      <name val="Calibri"/>
      <family val="2"/>
      <scheme val="minor"/>
    </font>
    <font>
      <b/>
      <sz val="9"/>
      <color indexed="81"/>
      <name val="Segoe UI"/>
      <family val="2"/>
    </font>
    <font>
      <sz val="9"/>
      <color indexed="81"/>
      <name val="Segoe UI"/>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4" fillId="0" borderId="0" xfId="0" applyFont="1"/>
    <xf numFmtId="0" fontId="0" fillId="0" borderId="0" xfId="0" applyAlignment="1">
      <alignment horizontal="center"/>
    </xf>
    <xf numFmtId="43" fontId="0" fillId="0" borderId="0" xfId="1" applyFont="1" applyAlignment="1">
      <alignment horizontal="center"/>
    </xf>
    <xf numFmtId="14" fontId="5" fillId="0" borderId="0" xfId="0" applyNumberFormat="1" applyFont="1" applyAlignment="1">
      <alignment horizontal="center"/>
    </xf>
    <xf numFmtId="0" fontId="7" fillId="3" borderId="4" xfId="0" applyFont="1" applyFill="1" applyBorder="1"/>
    <xf numFmtId="0" fontId="7" fillId="3" borderId="5" xfId="0" applyFont="1" applyFill="1" applyBorder="1"/>
    <xf numFmtId="0" fontId="7" fillId="3" borderId="5" xfId="0" applyFont="1" applyFill="1" applyBorder="1" applyAlignment="1">
      <alignment horizontal="center"/>
    </xf>
    <xf numFmtId="43" fontId="7" fillId="3" borderId="5" xfId="1" applyFont="1" applyFill="1" applyBorder="1" applyAlignment="1">
      <alignment horizontal="center"/>
    </xf>
    <xf numFmtId="43" fontId="7" fillId="3" borderId="6" xfId="1" applyFont="1" applyFill="1" applyBorder="1" applyAlignment="1">
      <alignment horizontal="center"/>
    </xf>
    <xf numFmtId="0" fontId="2" fillId="3" borderId="7" xfId="0" applyFont="1" applyFill="1" applyBorder="1" applyAlignment="1">
      <alignment horizontal="center"/>
    </xf>
    <xf numFmtId="0" fontId="0" fillId="4" borderId="8" xfId="0" applyFill="1" applyBorder="1"/>
    <xf numFmtId="0" fontId="0" fillId="4" borderId="8" xfId="0" applyFill="1" applyBorder="1" applyAlignment="1">
      <alignment horizontal="center"/>
    </xf>
    <xf numFmtId="43" fontId="0" fillId="3" borderId="8" xfId="1" applyFont="1" applyFill="1" applyBorder="1" applyAlignment="1">
      <alignment horizontal="center"/>
    </xf>
    <xf numFmtId="43" fontId="0" fillId="3" borderId="9" xfId="1" applyFont="1" applyFill="1" applyBorder="1" applyAlignment="1">
      <alignment horizontal="center"/>
    </xf>
    <xf numFmtId="43" fontId="8" fillId="3" borderId="10" xfId="1" applyFont="1" applyFill="1" applyBorder="1" applyAlignment="1">
      <alignment horizontal="center"/>
    </xf>
    <xf numFmtId="0" fontId="2" fillId="3" borderId="11" xfId="0" applyFont="1" applyFill="1" applyBorder="1" applyAlignment="1">
      <alignment horizontal="center"/>
    </xf>
    <xf numFmtId="0" fontId="0" fillId="4" borderId="9" xfId="0" applyFill="1" applyBorder="1" applyAlignment="1">
      <alignment horizontal="center"/>
    </xf>
    <xf numFmtId="0" fontId="2" fillId="5" borderId="11" xfId="0" applyFont="1" applyFill="1" applyBorder="1" applyAlignment="1">
      <alignment horizontal="center"/>
    </xf>
    <xf numFmtId="0" fontId="0" fillId="5" borderId="9" xfId="0" applyFill="1" applyBorder="1"/>
    <xf numFmtId="0" fontId="0" fillId="5" borderId="9" xfId="0" applyFill="1" applyBorder="1" applyAlignment="1">
      <alignment horizontal="center"/>
    </xf>
    <xf numFmtId="43" fontId="0" fillId="5" borderId="9" xfId="1" applyFont="1" applyFill="1" applyBorder="1" applyAlignment="1">
      <alignment horizontal="center"/>
    </xf>
    <xf numFmtId="43" fontId="3" fillId="5" borderId="12" xfId="1" applyFont="1" applyFill="1" applyBorder="1" applyAlignment="1">
      <alignment horizontal="center"/>
    </xf>
    <xf numFmtId="0" fontId="4" fillId="6" borderId="13" xfId="0" applyFont="1" applyFill="1" applyBorder="1"/>
    <xf numFmtId="0" fontId="5" fillId="6" borderId="14" xfId="0" applyFont="1" applyFill="1" applyBorder="1"/>
    <xf numFmtId="0" fontId="5" fillId="6" borderId="14" xfId="0" applyFont="1" applyFill="1" applyBorder="1" applyAlignment="1">
      <alignment horizontal="center"/>
    </xf>
    <xf numFmtId="43" fontId="5" fillId="6" borderId="14" xfId="1" applyFont="1" applyFill="1" applyBorder="1" applyAlignment="1">
      <alignment horizontal="center"/>
    </xf>
    <xf numFmtId="43" fontId="9" fillId="6" borderId="14" xfId="1" applyFont="1" applyFill="1" applyBorder="1" applyAlignment="1">
      <alignment horizontal="center"/>
    </xf>
    <xf numFmtId="43" fontId="5" fillId="6" borderId="15" xfId="1" applyFont="1" applyFill="1" applyBorder="1" applyAlignment="1">
      <alignment horizontal="center"/>
    </xf>
    <xf numFmtId="0" fontId="2" fillId="0" borderId="0" xfId="0" applyFont="1"/>
    <xf numFmtId="9" fontId="2" fillId="0" borderId="0" xfId="0" applyNumberFormat="1" applyFont="1" applyAlignment="1">
      <alignment horizontal="center"/>
    </xf>
    <xf numFmtId="43" fontId="2" fillId="0" borderId="0" xfId="1" applyFont="1" applyAlignment="1">
      <alignment horizontal="center"/>
    </xf>
    <xf numFmtId="0" fontId="5" fillId="0" borderId="0" xfId="0" applyFont="1" applyAlignment="1">
      <alignment horizontal="left"/>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2" fillId="0" borderId="0" xfId="0" applyFont="1" applyAlignment="1">
      <alignment horizontal="right"/>
    </xf>
    <xf numFmtId="0" fontId="0" fillId="0" borderId="0" xfId="0" applyAlignment="1">
      <alignment horizontal="left" vertical="top" wrapText="1"/>
    </xf>
    <xf numFmtId="0" fontId="6" fillId="0"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5" borderId="9" xfId="0" applyFill="1" applyBorder="1" applyAlignment="1">
      <alignment horizontal="left" vertical="top" wrapText="1"/>
    </xf>
    <xf numFmtId="0" fontId="5" fillId="6" borderId="14" xfId="0" applyFont="1" applyFill="1" applyBorder="1" applyAlignment="1">
      <alignment horizontal="left" vertical="top" wrapText="1"/>
    </xf>
    <xf numFmtId="9" fontId="2" fillId="0" borderId="0" xfId="0" applyNumberFormat="1" applyFont="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tabSelected="1" workbookViewId="0">
      <selection activeCell="L23" sqref="L23"/>
    </sheetView>
  </sheetViews>
  <sheetFormatPr baseColWidth="10" defaultRowHeight="15" x14ac:dyDescent="0.25"/>
  <cols>
    <col min="1" max="1" width="7.5703125" customWidth="1"/>
    <col min="2" max="2" width="32.85546875" customWidth="1"/>
    <col min="3" max="5" width="20.7109375" customWidth="1"/>
    <col min="6" max="6" width="54.85546875" style="37" customWidth="1"/>
    <col min="7" max="7" width="12.85546875" bestFit="1" customWidth="1"/>
    <col min="8" max="9" width="11.7109375" bestFit="1" customWidth="1"/>
    <col min="10" max="10" width="12.28515625" customWidth="1"/>
  </cols>
  <sheetData>
    <row r="1" spans="1:9" ht="18.75" x14ac:dyDescent="0.3">
      <c r="A1" s="1" t="s">
        <v>0</v>
      </c>
      <c r="C1" s="32" t="s">
        <v>19</v>
      </c>
      <c r="D1" s="2"/>
      <c r="E1" s="2"/>
      <c r="G1" s="3"/>
      <c r="H1" s="3"/>
      <c r="I1" s="3"/>
    </row>
    <row r="2" spans="1:9" ht="18.75" x14ac:dyDescent="0.3">
      <c r="A2" s="1" t="s">
        <v>1</v>
      </c>
      <c r="C2" s="4">
        <f ca="1">TODAY()</f>
        <v>42821</v>
      </c>
      <c r="D2" s="2"/>
      <c r="E2" s="2"/>
      <c r="G2" s="3"/>
      <c r="H2" s="3"/>
      <c r="I2" s="3"/>
    </row>
    <row r="3" spans="1:9" ht="19.5" thickBot="1" x14ac:dyDescent="0.35">
      <c r="A3" s="1"/>
      <c r="C3" s="4"/>
      <c r="D3" s="2"/>
      <c r="E3" s="2"/>
      <c r="G3" s="3"/>
      <c r="H3" s="3"/>
      <c r="I3" s="3"/>
    </row>
    <row r="4" spans="1:9" ht="19.5" thickBot="1" x14ac:dyDescent="0.35">
      <c r="A4" s="1"/>
      <c r="C4" s="33" t="s">
        <v>2</v>
      </c>
      <c r="D4" s="34"/>
      <c r="E4" s="35"/>
      <c r="F4" s="38"/>
      <c r="G4" s="3"/>
      <c r="H4" s="3"/>
      <c r="I4" s="3"/>
    </row>
    <row r="5" spans="1:9" ht="15.75" x14ac:dyDescent="0.25">
      <c r="A5" s="5" t="s">
        <v>3</v>
      </c>
      <c r="B5" s="6" t="s">
        <v>4</v>
      </c>
      <c r="C5" s="7" t="s">
        <v>5</v>
      </c>
      <c r="D5" s="7" t="s">
        <v>6</v>
      </c>
      <c r="E5" s="7" t="s">
        <v>7</v>
      </c>
      <c r="F5" s="39" t="s">
        <v>40</v>
      </c>
      <c r="G5" s="8" t="s">
        <v>8</v>
      </c>
      <c r="H5" s="8" t="s">
        <v>9</v>
      </c>
      <c r="I5" s="9" t="s">
        <v>10</v>
      </c>
    </row>
    <row r="6" spans="1:9" ht="30" x14ac:dyDescent="0.25">
      <c r="A6" s="10">
        <v>1</v>
      </c>
      <c r="B6" s="11" t="s">
        <v>20</v>
      </c>
      <c r="C6" s="12">
        <v>1</v>
      </c>
      <c r="D6" s="12">
        <v>2</v>
      </c>
      <c r="E6" s="12">
        <v>3</v>
      </c>
      <c r="F6" s="40" t="s">
        <v>41</v>
      </c>
      <c r="G6" s="13">
        <f>(C6+(4*D6)+E6)/6</f>
        <v>2</v>
      </c>
      <c r="H6" s="14">
        <f>I6*I6</f>
        <v>0.1111111111111111</v>
      </c>
      <c r="I6" s="15">
        <f>(E6-C6)/6</f>
        <v>0.33333333333333331</v>
      </c>
    </row>
    <row r="7" spans="1:9" x14ac:dyDescent="0.25">
      <c r="A7" s="16">
        <v>2</v>
      </c>
      <c r="B7" s="11" t="s">
        <v>21</v>
      </c>
      <c r="C7" s="12">
        <v>3</v>
      </c>
      <c r="D7" s="12">
        <v>4</v>
      </c>
      <c r="E7" s="12">
        <v>7</v>
      </c>
      <c r="F7" s="40"/>
      <c r="G7" s="14">
        <f t="shared" ref="G7:G25" si="0">(C7+(4*D7)+E7)/6</f>
        <v>4.333333333333333</v>
      </c>
      <c r="H7" s="14">
        <f t="shared" ref="H7:H25" si="1">I7*I7</f>
        <v>0.44444444444444442</v>
      </c>
      <c r="I7" s="15">
        <f t="shared" ref="I7:I25" si="2">(E7-C7)/6</f>
        <v>0.66666666666666663</v>
      </c>
    </row>
    <row r="8" spans="1:9" x14ac:dyDescent="0.25">
      <c r="A8" s="16">
        <v>3</v>
      </c>
      <c r="B8" s="11" t="s">
        <v>22</v>
      </c>
      <c r="C8" s="12">
        <v>4</v>
      </c>
      <c r="D8" s="12">
        <v>5</v>
      </c>
      <c r="E8" s="12">
        <v>8</v>
      </c>
      <c r="F8" s="40"/>
      <c r="G8" s="14">
        <f t="shared" si="0"/>
        <v>5.333333333333333</v>
      </c>
      <c r="H8" s="14">
        <f t="shared" si="1"/>
        <v>0.44444444444444442</v>
      </c>
      <c r="I8" s="15">
        <f t="shared" si="2"/>
        <v>0.66666666666666663</v>
      </c>
    </row>
    <row r="9" spans="1:9" x14ac:dyDescent="0.25">
      <c r="A9" s="16">
        <v>4</v>
      </c>
      <c r="B9" s="11" t="s">
        <v>23</v>
      </c>
      <c r="C9" s="12">
        <v>3</v>
      </c>
      <c r="D9" s="12">
        <v>4</v>
      </c>
      <c r="E9" s="17">
        <v>8</v>
      </c>
      <c r="F9" s="41"/>
      <c r="G9" s="14">
        <f t="shared" si="0"/>
        <v>4.5</v>
      </c>
      <c r="H9" s="14">
        <f t="shared" si="1"/>
        <v>0.69444444444444453</v>
      </c>
      <c r="I9" s="15">
        <f t="shared" si="2"/>
        <v>0.83333333333333337</v>
      </c>
    </row>
    <row r="10" spans="1:9" x14ac:dyDescent="0.25">
      <c r="A10" s="16">
        <v>5</v>
      </c>
      <c r="B10" s="11" t="s">
        <v>24</v>
      </c>
      <c r="C10" s="12">
        <v>1</v>
      </c>
      <c r="D10" s="12">
        <v>1</v>
      </c>
      <c r="E10" s="17">
        <v>2</v>
      </c>
      <c r="F10" s="41"/>
      <c r="G10" s="14">
        <f t="shared" si="0"/>
        <v>1.1666666666666667</v>
      </c>
      <c r="H10" s="14">
        <f t="shared" si="1"/>
        <v>2.7777777777777776E-2</v>
      </c>
      <c r="I10" s="15">
        <f t="shared" si="2"/>
        <v>0.16666666666666666</v>
      </c>
    </row>
    <row r="11" spans="1:9" x14ac:dyDescent="0.25">
      <c r="A11" s="16">
        <v>6</v>
      </c>
      <c r="B11" s="11" t="s">
        <v>25</v>
      </c>
      <c r="C11" s="12">
        <v>4</v>
      </c>
      <c r="D11" s="12">
        <v>5</v>
      </c>
      <c r="E11" s="17">
        <v>9</v>
      </c>
      <c r="F11" s="41"/>
      <c r="G11" s="14">
        <f t="shared" si="0"/>
        <v>5.5</v>
      </c>
      <c r="H11" s="14">
        <f t="shared" si="1"/>
        <v>0.69444444444444453</v>
      </c>
      <c r="I11" s="15">
        <f t="shared" si="2"/>
        <v>0.83333333333333337</v>
      </c>
    </row>
    <row r="12" spans="1:9" x14ac:dyDescent="0.25">
      <c r="A12" s="16">
        <v>7</v>
      </c>
      <c r="B12" s="11" t="s">
        <v>26</v>
      </c>
      <c r="C12" s="12">
        <v>2</v>
      </c>
      <c r="D12" s="12">
        <v>3</v>
      </c>
      <c r="E12" s="17">
        <v>5</v>
      </c>
      <c r="F12" s="41"/>
      <c r="G12" s="14">
        <f t="shared" si="0"/>
        <v>3.1666666666666665</v>
      </c>
      <c r="H12" s="14">
        <f t="shared" si="1"/>
        <v>0.25</v>
      </c>
      <c r="I12" s="15">
        <f t="shared" si="2"/>
        <v>0.5</v>
      </c>
    </row>
    <row r="13" spans="1:9" x14ac:dyDescent="0.25">
      <c r="A13" s="16">
        <v>8</v>
      </c>
      <c r="B13" s="11" t="s">
        <v>27</v>
      </c>
      <c r="C13" s="12">
        <v>12</v>
      </c>
      <c r="D13" s="12">
        <v>13</v>
      </c>
      <c r="E13" s="17">
        <v>20</v>
      </c>
      <c r="F13" s="41"/>
      <c r="G13" s="14">
        <f t="shared" si="0"/>
        <v>14</v>
      </c>
      <c r="H13" s="14">
        <f t="shared" si="1"/>
        <v>1.7777777777777777</v>
      </c>
      <c r="I13" s="15">
        <f t="shared" si="2"/>
        <v>1.3333333333333333</v>
      </c>
    </row>
    <row r="14" spans="1:9" x14ac:dyDescent="0.25">
      <c r="A14" s="16">
        <v>9</v>
      </c>
      <c r="B14" s="11" t="s">
        <v>28</v>
      </c>
      <c r="C14" s="12">
        <v>11</v>
      </c>
      <c r="D14" s="12">
        <v>11</v>
      </c>
      <c r="E14" s="17">
        <v>14</v>
      </c>
      <c r="F14" s="41"/>
      <c r="G14" s="14">
        <f t="shared" si="0"/>
        <v>11.5</v>
      </c>
      <c r="H14" s="14">
        <f t="shared" si="1"/>
        <v>0.25</v>
      </c>
      <c r="I14" s="15">
        <f t="shared" si="2"/>
        <v>0.5</v>
      </c>
    </row>
    <row r="15" spans="1:9" x14ac:dyDescent="0.25">
      <c r="A15" s="16">
        <v>10</v>
      </c>
      <c r="B15" s="11" t="s">
        <v>29</v>
      </c>
      <c r="C15" s="12">
        <v>2</v>
      </c>
      <c r="D15" s="12">
        <v>4</v>
      </c>
      <c r="E15" s="17">
        <v>9</v>
      </c>
      <c r="F15" s="41"/>
      <c r="G15" s="14">
        <f t="shared" si="0"/>
        <v>4.5</v>
      </c>
      <c r="H15" s="14">
        <f t="shared" si="1"/>
        <v>1.3611111111111114</v>
      </c>
      <c r="I15" s="15">
        <f t="shared" si="2"/>
        <v>1.1666666666666667</v>
      </c>
    </row>
    <row r="16" spans="1:9" x14ac:dyDescent="0.25">
      <c r="A16" s="16">
        <v>11</v>
      </c>
      <c r="B16" s="11" t="s">
        <v>30</v>
      </c>
      <c r="C16" s="12">
        <v>2</v>
      </c>
      <c r="D16" s="12">
        <v>2</v>
      </c>
      <c r="E16" s="17">
        <v>5</v>
      </c>
      <c r="F16" s="41"/>
      <c r="G16" s="14">
        <f t="shared" si="0"/>
        <v>2.5</v>
      </c>
      <c r="H16" s="14">
        <f t="shared" si="1"/>
        <v>0.25</v>
      </c>
      <c r="I16" s="15">
        <f t="shared" si="2"/>
        <v>0.5</v>
      </c>
    </row>
    <row r="17" spans="1:9" x14ac:dyDescent="0.25">
      <c r="A17" s="16">
        <v>12</v>
      </c>
      <c r="B17" s="11" t="s">
        <v>31</v>
      </c>
      <c r="C17" s="12">
        <v>3</v>
      </c>
      <c r="D17" s="12">
        <v>3</v>
      </c>
      <c r="E17" s="17">
        <v>3</v>
      </c>
      <c r="F17" s="41"/>
      <c r="G17" s="14">
        <f t="shared" si="0"/>
        <v>3</v>
      </c>
      <c r="H17" s="14">
        <f t="shared" si="1"/>
        <v>0</v>
      </c>
      <c r="I17" s="15">
        <f t="shared" si="2"/>
        <v>0</v>
      </c>
    </row>
    <row r="18" spans="1:9" x14ac:dyDescent="0.25">
      <c r="A18" s="16">
        <v>13</v>
      </c>
      <c r="B18" s="11" t="s">
        <v>32</v>
      </c>
      <c r="C18" s="12">
        <v>1</v>
      </c>
      <c r="D18" s="12">
        <v>2</v>
      </c>
      <c r="E18" s="17">
        <v>3</v>
      </c>
      <c r="F18" s="41"/>
      <c r="G18" s="14">
        <f t="shared" si="0"/>
        <v>2</v>
      </c>
      <c r="H18" s="14">
        <f t="shared" si="1"/>
        <v>0.1111111111111111</v>
      </c>
      <c r="I18" s="15">
        <f t="shared" si="2"/>
        <v>0.33333333333333331</v>
      </c>
    </row>
    <row r="19" spans="1:9" x14ac:dyDescent="0.25">
      <c r="A19" s="16">
        <v>14</v>
      </c>
      <c r="B19" s="11" t="s">
        <v>33</v>
      </c>
      <c r="C19" s="12">
        <v>4</v>
      </c>
      <c r="D19" s="12">
        <v>5</v>
      </c>
      <c r="E19" s="17">
        <v>8</v>
      </c>
      <c r="F19" s="41"/>
      <c r="G19" s="14">
        <f t="shared" si="0"/>
        <v>5.333333333333333</v>
      </c>
      <c r="H19" s="14">
        <f t="shared" si="1"/>
        <v>0.44444444444444442</v>
      </c>
      <c r="I19" s="15">
        <f t="shared" si="2"/>
        <v>0.66666666666666663</v>
      </c>
    </row>
    <row r="20" spans="1:9" x14ac:dyDescent="0.25">
      <c r="A20" s="16">
        <v>15</v>
      </c>
      <c r="B20" s="11" t="s">
        <v>34</v>
      </c>
      <c r="C20" s="12">
        <v>3</v>
      </c>
      <c r="D20" s="12">
        <v>7</v>
      </c>
      <c r="E20" s="17">
        <v>9</v>
      </c>
      <c r="F20" s="41"/>
      <c r="G20" s="14">
        <f t="shared" si="0"/>
        <v>6.666666666666667</v>
      </c>
      <c r="H20" s="14">
        <f t="shared" si="1"/>
        <v>1</v>
      </c>
      <c r="I20" s="15">
        <f t="shared" si="2"/>
        <v>1</v>
      </c>
    </row>
    <row r="21" spans="1:9" x14ac:dyDescent="0.25">
      <c r="A21" s="16">
        <v>16</v>
      </c>
      <c r="B21" s="11" t="s">
        <v>35</v>
      </c>
      <c r="C21" s="12">
        <v>1</v>
      </c>
      <c r="D21" s="12">
        <v>2</v>
      </c>
      <c r="E21" s="17">
        <v>4</v>
      </c>
      <c r="F21" s="41"/>
      <c r="G21" s="14">
        <f t="shared" si="0"/>
        <v>2.1666666666666665</v>
      </c>
      <c r="H21" s="14">
        <f t="shared" si="1"/>
        <v>0.25</v>
      </c>
      <c r="I21" s="15">
        <f t="shared" si="2"/>
        <v>0.5</v>
      </c>
    </row>
    <row r="22" spans="1:9" x14ac:dyDescent="0.25">
      <c r="A22" s="16">
        <v>17</v>
      </c>
      <c r="B22" s="11" t="s">
        <v>36</v>
      </c>
      <c r="C22" s="12">
        <v>1</v>
      </c>
      <c r="D22" s="12">
        <v>1</v>
      </c>
      <c r="E22" s="17">
        <v>3</v>
      </c>
      <c r="F22" s="41"/>
      <c r="G22" s="14">
        <f t="shared" si="0"/>
        <v>1.3333333333333333</v>
      </c>
      <c r="H22" s="14">
        <f t="shared" si="1"/>
        <v>0.1111111111111111</v>
      </c>
      <c r="I22" s="15">
        <f t="shared" si="2"/>
        <v>0.33333333333333331</v>
      </c>
    </row>
    <row r="23" spans="1:9" x14ac:dyDescent="0.25">
      <c r="A23" s="16">
        <v>18</v>
      </c>
      <c r="B23" s="11" t="s">
        <v>37</v>
      </c>
      <c r="C23" s="12">
        <v>5</v>
      </c>
      <c r="D23" s="12">
        <v>6</v>
      </c>
      <c r="E23" s="17">
        <v>8</v>
      </c>
      <c r="F23" s="41"/>
      <c r="G23" s="14">
        <f t="shared" si="0"/>
        <v>6.166666666666667</v>
      </c>
      <c r="H23" s="14">
        <f t="shared" si="1"/>
        <v>0.25</v>
      </c>
      <c r="I23" s="15">
        <f t="shared" si="2"/>
        <v>0.5</v>
      </c>
    </row>
    <row r="24" spans="1:9" x14ac:dyDescent="0.25">
      <c r="A24" s="16">
        <v>19</v>
      </c>
      <c r="B24" s="11" t="s">
        <v>38</v>
      </c>
      <c r="C24" s="12">
        <v>2</v>
      </c>
      <c r="D24" s="12">
        <v>2</v>
      </c>
      <c r="E24" s="17">
        <v>2</v>
      </c>
      <c r="F24" s="41"/>
      <c r="G24" s="14">
        <f t="shared" si="0"/>
        <v>2</v>
      </c>
      <c r="H24" s="14">
        <f t="shared" si="1"/>
        <v>0</v>
      </c>
      <c r="I24" s="15">
        <f t="shared" si="2"/>
        <v>0</v>
      </c>
    </row>
    <row r="25" spans="1:9" x14ac:dyDescent="0.25">
      <c r="A25" s="16">
        <v>20</v>
      </c>
      <c r="B25" s="11" t="s">
        <v>39</v>
      </c>
      <c r="C25" s="12">
        <v>1</v>
      </c>
      <c r="D25" s="12">
        <v>4</v>
      </c>
      <c r="E25" s="17">
        <v>8</v>
      </c>
      <c r="F25" s="41"/>
      <c r="G25" s="14">
        <f t="shared" si="0"/>
        <v>4.166666666666667</v>
      </c>
      <c r="H25" s="14">
        <f t="shared" si="1"/>
        <v>1.3611111111111114</v>
      </c>
      <c r="I25" s="15">
        <f t="shared" si="2"/>
        <v>1.1666666666666667</v>
      </c>
    </row>
    <row r="26" spans="1:9" ht="6.75" customHeight="1" x14ac:dyDescent="0.25">
      <c r="A26" s="18"/>
      <c r="B26" s="19"/>
      <c r="C26" s="20"/>
      <c r="D26" s="20"/>
      <c r="E26" s="20"/>
      <c r="F26" s="42"/>
      <c r="G26" s="21"/>
      <c r="H26" s="21"/>
      <c r="I26" s="22"/>
    </row>
    <row r="27" spans="1:9" ht="19.5" thickBot="1" x14ac:dyDescent="0.35">
      <c r="A27" s="23" t="s">
        <v>11</v>
      </c>
      <c r="B27" s="24"/>
      <c r="C27" s="25">
        <f>SUM(C6:C26)</f>
        <v>66</v>
      </c>
      <c r="D27" s="25">
        <f>SUM(D6:D26)</f>
        <v>86</v>
      </c>
      <c r="E27" s="25">
        <f>SUM(E6:E26)</f>
        <v>138</v>
      </c>
      <c r="F27" s="43"/>
      <c r="G27" s="26">
        <f>SUM(G6:G26)</f>
        <v>91.333333333333343</v>
      </c>
      <c r="H27" s="27">
        <f>SUM(H6:H26)</f>
        <v>9.8333333333333321</v>
      </c>
      <c r="I27" s="28">
        <f>SQRT(H27)</f>
        <v>3.1358146203711295</v>
      </c>
    </row>
    <row r="28" spans="1:9" x14ac:dyDescent="0.25">
      <c r="A28" s="29"/>
      <c r="C28" s="2"/>
      <c r="D28" s="2"/>
      <c r="E28" s="2"/>
      <c r="G28" s="3"/>
      <c r="H28" s="3"/>
      <c r="I28" s="3"/>
    </row>
    <row r="29" spans="1:9" x14ac:dyDescent="0.25">
      <c r="A29" s="29"/>
      <c r="C29" s="2"/>
      <c r="D29" s="2"/>
      <c r="E29" s="2"/>
      <c r="G29" s="3"/>
      <c r="H29" s="3"/>
      <c r="I29" s="3"/>
    </row>
    <row r="30" spans="1:9" x14ac:dyDescent="0.25">
      <c r="A30" s="29"/>
      <c r="B30" s="29" t="s">
        <v>12</v>
      </c>
      <c r="C30" s="36" t="s">
        <v>13</v>
      </c>
      <c r="D30" s="36"/>
      <c r="E30" s="30">
        <v>0.5</v>
      </c>
      <c r="F30" s="44"/>
      <c r="G30" s="31">
        <f>G27</f>
        <v>91.333333333333343</v>
      </c>
      <c r="H30" s="3"/>
      <c r="I30" s="3"/>
    </row>
    <row r="31" spans="1:9" x14ac:dyDescent="0.25">
      <c r="A31" s="29"/>
      <c r="B31" s="29"/>
      <c r="C31" s="36" t="s">
        <v>14</v>
      </c>
      <c r="D31" s="36"/>
      <c r="E31" s="30">
        <v>0.84</v>
      </c>
      <c r="F31" s="44"/>
      <c r="G31" s="31">
        <f>G27+I27</f>
        <v>94.469147953704478</v>
      </c>
      <c r="H31" s="3"/>
      <c r="I31" s="3"/>
    </row>
    <row r="32" spans="1:9" x14ac:dyDescent="0.25">
      <c r="A32" s="29"/>
      <c r="C32" s="2"/>
      <c r="D32" s="2"/>
      <c r="E32" s="2"/>
      <c r="G32" s="3"/>
      <c r="H32" s="3"/>
      <c r="I32" s="3"/>
    </row>
    <row r="33" spans="1:9" x14ac:dyDescent="0.25">
      <c r="A33" s="29"/>
      <c r="C33" s="2"/>
      <c r="D33" s="2"/>
      <c r="E33" s="2"/>
      <c r="G33" s="3"/>
      <c r="H33" s="3"/>
      <c r="I33" s="3"/>
    </row>
    <row r="34" spans="1:9" x14ac:dyDescent="0.25">
      <c r="A34" s="29"/>
      <c r="B34" t="s">
        <v>15</v>
      </c>
      <c r="C34" s="2" t="s">
        <v>8</v>
      </c>
      <c r="D34" s="2" t="s">
        <v>16</v>
      </c>
      <c r="E34" s="2"/>
      <c r="G34" s="3"/>
      <c r="H34" s="3"/>
      <c r="I34" s="3"/>
    </row>
    <row r="35" spans="1:9" x14ac:dyDescent="0.25">
      <c r="A35" s="29"/>
      <c r="C35" s="2" t="s">
        <v>9</v>
      </c>
      <c r="D35" s="2" t="s">
        <v>17</v>
      </c>
      <c r="E35" s="2"/>
      <c r="G35" s="3"/>
      <c r="H35" s="3"/>
      <c r="I35" s="3"/>
    </row>
    <row r="36" spans="1:9" x14ac:dyDescent="0.25">
      <c r="A36" s="29"/>
      <c r="C36" s="2" t="s">
        <v>10</v>
      </c>
      <c r="D36" s="2" t="s">
        <v>18</v>
      </c>
      <c r="E36" s="2"/>
      <c r="G36" s="3"/>
      <c r="H36" s="3"/>
      <c r="I36" s="3"/>
    </row>
  </sheetData>
  <mergeCells count="3">
    <mergeCell ref="C4:E4"/>
    <mergeCell ref="C30:D30"/>
    <mergeCell ref="C31:D31"/>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Wuttke</dc:creator>
  <cp:lastModifiedBy>Thomas Wuttke</cp:lastModifiedBy>
  <dcterms:created xsi:type="dcterms:W3CDTF">2017-01-04T16:49:57Z</dcterms:created>
  <dcterms:modified xsi:type="dcterms:W3CDTF">2017-03-27T11:10:27Z</dcterms:modified>
</cp:coreProperties>
</file>